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3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<sst xmlns="http://schemas.openxmlformats.org/spreadsheetml/2006/main" count="24" uniqueCount="24">
  <si>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Cartridge</t>
  </si>
  <si>
    <t>BC</t>
  </si>
  <si>
    <t>MV</t>
  </si>
  <si>
    <t>Error (moa)</t>
  </si>
  <si>
    <t>70 Gr Berger .223</t>
  </si>
  <si>
    <t>F0</t>
  </si>
  <si>
    <t>Conditions</t>
  </si>
  <si>
    <t>BC factor</t>
  </si>
  <si>
    <t>C1 (accurate)</t>
  </si>
  <si>
    <t>C2 (low wind)</t>
  </si>
  <si>
    <t>210 Gr VLD .300 Win</t>
  </si>
  <si>
    <t>Directions:</t>
  </si>
  <si>
    <t>4) Enter the accuracy of the cartridge assuming no wind in cells E16 and E17</t>
  </si>
  <si>
    <t>2) Enter the Ballistic Coefficients (BC) in cells C16 and C17</t>
  </si>
  <si>
    <t>3) Enter the Muzzle Velocities (MV) in cells D16 and D17</t>
  </si>
  <si>
    <t>5) (Optional) Enter the names of the cartridges being compared in cells B16 and B17</t>
  </si>
  <si>
    <t>6) Find the range at which you wish to shoot in cells A20 through A29.</t>
  </si>
  <si>
    <t>7) Find the corresponding maximum wind estimation error you can have before Cartridge 2 is the better choice</t>
  </si>
  <si>
    <t>Wind estimation error (MPH) necessary for C2 to be the better choice</t>
  </si>
  <si>
    <t>See http://www.boomershoot.org/general/AccuracyWind.htm for the derivation and more details.</t>
  </si>
  <si>
    <t>1) Enter the conditions in cells B11 and B12</t>
  </si>
  <si>
    <t>Temperature (F)</t>
  </si>
  <si>
    <t>Altitude (feet above sea level)</t>
  </si>
  <si>
    <t>Range (yards)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</si>
</sst>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20" sqref="A20"/>
    </sheetView>
  </sheetViews>
  <sheetFormatPr defaultColWidth="9.140625" defaultRowHeight="12.75"/>
  <cols>
    <col min="1" max="1" width="26.57421875" style="0" customWidth="1"/>
    <col min="2" max="2" width="19.8515625" style="0" customWidth="1"/>
    <col min="5" max="6" width="10.57421875" style="0" customWidth="1"/>
    <col min="16" max="16" width="10.7109375" style="0" customWidth="1"/>
  </cols>
  <sheetData>
    <row r="1" spans="1:3" ht="25.5">
      <c r="A1" s="7" t="s">
        <v>11</v>
      </c>
      <c r="C1" s="5" t="s">
        <v>19</v>
      </c>
    </row>
    <row r="2" ht="18">
      <c r="A2" s="6" t="s">
        <v>20</v>
      </c>
    </row>
    <row r="3" ht="18">
      <c r="A3" s="6" t="s">
        <v>13</v>
      </c>
    </row>
    <row r="4" ht="18">
      <c r="A4" s="6" t="s">
        <v>14</v>
      </c>
    </row>
    <row r="5" ht="18">
      <c r="A5" s="6" t="s">
        <v>12</v>
      </c>
    </row>
    <row r="6" ht="18">
      <c r="A6" s="6" t="s">
        <v>15</v>
      </c>
    </row>
    <row r="7" ht="18">
      <c r="A7" s="6" t="s">
        <v>16</v>
      </c>
    </row>
    <row r="8" ht="18">
      <c r="A8" s="6" t="s">
        <v>17</v>
      </c>
    </row>
    <row r="10" ht="12.75">
      <c r="A10" s="2" t="s">
        <v>6</v>
      </c>
    </row>
    <row r="11" spans="1:2" ht="12.75">
      <c r="A11" s="8" t="s">
        <v>22</v>
      </c>
      <c r="B11">
        <v>3000</v>
      </c>
    </row>
    <row r="12" spans="1:2" ht="12.75">
      <c r="A12" s="8" t="s">
        <v>21</v>
      </c>
      <c r="B12">
        <v>70</v>
      </c>
    </row>
    <row r="13" spans="1:2" ht="12.75">
      <c r="A13" s="3" t="s">
        <v>7</v>
      </c>
      <c r="B13">
        <f>(460+B12)/(519-B11/280)*EXP(B11/31654)</f>
        <v>1.146378725134184</v>
      </c>
    </row>
    <row r="14" ht="12.75">
      <c r="B14" s="3"/>
    </row>
    <row r="15" spans="1:6" s="2" customFormat="1" ht="12.75">
      <c r="A15" s="2" t="s">
        <v>0</v>
      </c>
      <c r="C15" s="2" t="s">
        <v>1</v>
      </c>
      <c r="D15" s="2" t="s">
        <v>2</v>
      </c>
      <c r="E15" s="2" t="s">
        <v>3</v>
      </c>
      <c r="F15" s="2" t="s">
        <v>5</v>
      </c>
    </row>
    <row r="16" spans="1:6" ht="12.75">
      <c r="A16" s="3" t="s">
        <v>8</v>
      </c>
      <c r="B16" s="3" t="s">
        <v>4</v>
      </c>
      <c r="C16">
        <v>0.317</v>
      </c>
      <c r="D16">
        <v>2690</v>
      </c>
      <c r="E16">
        <v>0.4</v>
      </c>
      <c r="F16">
        <f>166*C16*SQRT(D16*$B$13)</f>
        <v>2922.183936718138</v>
      </c>
    </row>
    <row r="17" spans="1:6" ht="12.75">
      <c r="A17" s="3" t="s">
        <v>9</v>
      </c>
      <c r="B17" s="3" t="s">
        <v>10</v>
      </c>
      <c r="C17">
        <v>0.64</v>
      </c>
      <c r="D17">
        <v>2915</v>
      </c>
      <c r="E17">
        <v>0.75</v>
      </c>
      <c r="F17">
        <f>166*C17*SQRT(D17*$B$13)</f>
        <v>6141.4567875272</v>
      </c>
    </row>
    <row r="19" spans="1:2" ht="12.75">
      <c r="A19" s="1" t="s">
        <v>23</v>
      </c>
      <c r="B19" s="1" t="s">
        <v>18</v>
      </c>
    </row>
    <row r="20" spans="1:2" ht="12.75">
      <c r="A20">
        <v>100</v>
      </c>
      <c r="B20" s="4">
        <f>1/7563*SQRT(($E$17-$E$16)/(1/($D$16*($F$16/A20-1.5))^2-1/($D$17*($F$17/A20-1.5))^2))</f>
        <v>6.450887596871144</v>
      </c>
    </row>
    <row r="21" spans="1:2" ht="12.75">
      <c r="A21">
        <v>200</v>
      </c>
      <c r="B21" s="4">
        <f aca="true" t="shared" si="0" ref="B21:B29">1/7563*SQRT(($E$17-$E$16)/(1/($D$16*($F$16/A21-1.5))^2-1/($D$17*($F$17/A21-1.5))^2))</f>
        <v>3.0311309939090165</v>
      </c>
    </row>
    <row r="22" spans="1:2" ht="12.75">
      <c r="A22">
        <v>300</v>
      </c>
      <c r="B22" s="4">
        <f t="shared" si="0"/>
        <v>1.892718621941279</v>
      </c>
    </row>
    <row r="23" spans="1:2" ht="12.75">
      <c r="A23">
        <v>400</v>
      </c>
      <c r="B23" s="4">
        <f t="shared" si="0"/>
        <v>1.324656377312351</v>
      </c>
    </row>
    <row r="24" spans="1:2" ht="12.75">
      <c r="A24">
        <v>500</v>
      </c>
      <c r="B24" s="4">
        <f t="shared" si="0"/>
        <v>0.9847445740721988</v>
      </c>
    </row>
    <row r="25" spans="1:2" ht="12.75">
      <c r="A25">
        <v>600</v>
      </c>
      <c r="B25" s="4">
        <f t="shared" si="0"/>
        <v>0.7589156825196549</v>
      </c>
    </row>
    <row r="26" spans="1:2" ht="12.75">
      <c r="A26">
        <v>700</v>
      </c>
      <c r="B26" s="4">
        <f t="shared" si="0"/>
        <v>0.5982825190847653</v>
      </c>
    </row>
    <row r="27" spans="1:2" ht="12.75">
      <c r="A27">
        <v>800</v>
      </c>
      <c r="B27" s="4">
        <f t="shared" si="0"/>
        <v>0.4784002268357406</v>
      </c>
    </row>
    <row r="28" spans="1:2" ht="12.75">
      <c r="A28">
        <v>900</v>
      </c>
      <c r="B28" s="4">
        <f t="shared" si="0"/>
        <v>0.3856868570509608</v>
      </c>
    </row>
    <row r="29" spans="1:2" ht="12.75">
      <c r="A29">
        <v>1000</v>
      </c>
      <c r="B29" s="4">
        <f t="shared" si="0"/>
        <v>0.3119915075147444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Chromium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Huffman</dc:creator>
  <cp:keywords/>
  <dc:description/>
  <cp:lastModifiedBy>Joe Huffman</cp:lastModifiedBy>
  <dcterms:created xsi:type="dcterms:W3CDTF">2000-08-31T19:48:25Z</dcterms:created>
  <dcterms:modified xsi:type="dcterms:W3CDTF">2009-04-03T07:18:32Z</dcterms:modified>
  <cp:category/>
  <cp:version/>
  <cp:contentType/>
  <cp:contentStatus/>
</cp:coreProperties>
</file>